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hrbsfs01\home\iali\Desktop\"/>
    </mc:Choice>
  </mc:AlternateContent>
  <xr:revisionPtr revIDLastSave="0" documentId="13_ncr:1_{58F21DF6-BE3D-43A5-BBAE-01DE5D541E6E}" xr6:coauthVersionLast="47" xr6:coauthVersionMax="47" xr10:uidLastSave="{00000000-0000-0000-0000-000000000000}"/>
  <workbookProtection workbookAlgorithmName="SHA-512" workbookHashValue="1LX6glfHIDYl9qpIEOL4RatzvG2kzNMRZcH5CEoEQMPBLEjPDjSREI051TByUAWnGPovojIjKFMaBAUSxEB1+w==" workbookSaltValue="9njeNhxZo7OHGR8OEzMUmA==" workbookSpinCount="100000" lockStructure="1"/>
  <bookViews>
    <workbookView xWindow="-120" yWindow="-120" windowWidth="29040" windowHeight="15840" xr2:uid="{F1E21134-7B10-4640-83B4-C5BE0EC48E79}"/>
  </bookViews>
  <sheets>
    <sheet name="Sheet1" sheetId="1" r:id="rId1"/>
  </sheets>
  <definedNames>
    <definedName name="_xlpm.CompletionFee" hidden="1" xlm="1">#NAME?</definedName>
    <definedName name="_xlpm.GrossLoan" hidden="1" xlm="1">#NAME?</definedName>
    <definedName name="_xlpm.LegalFee" hidden="1" xlm="1">#NAME?</definedName>
    <definedName name="_xlpm.LoanTerm" hidden="1" xlm="1">#NAME?</definedName>
    <definedName name="_xlpm.NetAdvance" hidden="1" xlm="1">#NAME?</definedName>
    <definedName name="_xlpm.NetLoan" hidden="1" xlm="1">#NAME?</definedName>
    <definedName name="_xlpm.RedemptionFee" hidden="1" xlm="1">#NAME?</definedName>
    <definedName name="_xlpm.TotalExi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6" i="1"/>
  <c r="G11" i="1" l="1"/>
  <c r="G14" i="1" s="1"/>
  <c r="G19" i="1" s="1"/>
  <c r="G17" i="1" l="1"/>
  <c r="I17" i="1" s="1"/>
</calcChain>
</file>

<file path=xl/sharedStrings.xml><?xml version="1.0" encoding="utf-8"?>
<sst xmlns="http://schemas.openxmlformats.org/spreadsheetml/2006/main" count="20" uniqueCount="20">
  <si>
    <t>Total security value</t>
  </si>
  <si>
    <t>Funds required</t>
  </si>
  <si>
    <t>Loan Details</t>
  </si>
  <si>
    <t>Bridging Finance Calculator</t>
  </si>
  <si>
    <t>Net loan amount</t>
  </si>
  <si>
    <t>Product rate</t>
  </si>
  <si>
    <t>Monthly</t>
  </si>
  <si>
    <t>Months</t>
  </si>
  <si>
    <t>Net LTV</t>
  </si>
  <si>
    <t>Net loan + fee + interest</t>
  </si>
  <si>
    <t>Loan term</t>
  </si>
  <si>
    <t>Gross LTV</t>
  </si>
  <si>
    <t>Max 70%</t>
  </si>
  <si>
    <t>Total Loan Facility</t>
  </si>
  <si>
    <t>Completion fee (%)</t>
  </si>
  <si>
    <t>Payment method</t>
  </si>
  <si>
    <t>Rolled-Up Interest</t>
  </si>
  <si>
    <t>Net Loan Plus Fee Added</t>
  </si>
  <si>
    <t>Fees added where applicable</t>
  </si>
  <si>
    <t>APRC Representative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</si>
</sst>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9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Aptos Display"/>
      <family val="2"/>
      <scheme val="major"/>
    </font>
    <font>
      <sz val="12"/>
      <color theme="1"/>
      <name val="Calibri"/>
      <family val="2"/>
    </font>
    <font>
      <sz val="14"/>
      <color theme="1"/>
      <name val="Calibri"/>
      <family val="2"/>
    </font>
    <font>
      <sz val="8"/>
      <color theme="1"/>
      <name val="Calibri"/>
      <family val="2"/>
    </font>
    <font>
      <i/>
      <sz val="10"/>
      <color rgb="FFFF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9AF3C"/>
        <bgColor indexed="64"/>
      </patternFill>
    </fill>
    <fill>
      <patternFill patternType="solid">
        <fgColor rgb="FFDBE0E6"/>
        <bgColor indexed="64"/>
      </patternFill>
    </fill>
  </fills>
  <borders count="10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 applyProtection="1">
      <alignment horizontal="left"/>
      <protection hidden="1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0" fillId="3" borderId="2" xfId="0" applyFill="1" applyBorder="1" applyProtection="1">
      <protection hidden="1"/>
    </xf>
    <xf numFmtId="0" fontId="0" fillId="3" borderId="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1" fillId="0" borderId="0" xfId="0" applyFont="1" applyProtection="1">
      <protection hidden="1"/>
    </xf>
    <xf numFmtId="0" fontId="0" fillId="3" borderId="5" xfId="0" applyFill="1" applyBorder="1" applyProtection="1">
      <protection hidden="1"/>
    </xf>
    <xf numFmtId="0" fontId="1" fillId="3" borderId="0" xfId="0" applyFont="1" applyFill="1" applyProtection="1">
      <protection hidden="1"/>
    </xf>
    <xf numFmtId="10" fontId="0" fillId="2" borderId="1" xfId="0" applyNumberFormat="1" applyFill="1" applyBorder="1" applyProtection="1">
      <protection hidden="1"/>
    </xf>
    <xf numFmtId="0" fontId="0" fillId="3" borderId="0" xfId="0" applyFill="1" applyProtection="1">
      <protection hidden="1"/>
    </xf>
    <xf numFmtId="0" fontId="0" fillId="3" borderId="6" xfId="0" applyFill="1" applyBorder="1" applyProtection="1">
      <protection hidden="1"/>
    </xf>
    <xf numFmtId="4" fontId="0" fillId="2" borderId="1" xfId="0" applyNumberFormat="1" applyFill="1" applyBorder="1" applyProtection="1">
      <protection hidden="1"/>
    </xf>
    <xf numFmtId="0" fontId="5" fillId="0" borderId="0" xfId="0" applyFont="1" applyAlignment="1" applyProtection="1">
      <alignment vertical="top"/>
      <protection hidden="1"/>
    </xf>
    <xf numFmtId="0" fontId="5" fillId="3" borderId="0" xfId="0" applyFont="1" applyFill="1" applyAlignment="1" applyProtection="1">
      <alignment vertical="top"/>
      <protection hidden="1"/>
    </xf>
    <xf numFmtId="0" fontId="6" fillId="3" borderId="0" xfId="0" applyFont="1" applyFill="1" applyProtection="1">
      <protection hidden="1"/>
    </xf>
    <xf numFmtId="0" fontId="0" fillId="3" borderId="7" xfId="0" applyFill="1" applyBorder="1" applyProtection="1">
      <protection hidden="1"/>
    </xf>
    <xf numFmtId="0" fontId="0" fillId="3" borderId="8" xfId="0" applyFill="1" applyBorder="1" applyProtection="1">
      <protection hidden="1"/>
    </xf>
    <xf numFmtId="0" fontId="0" fillId="3" borderId="9" xfId="0" applyFill="1" applyBorder="1" applyProtection="1">
      <protection hidden="1"/>
    </xf>
    <xf numFmtId="4" fontId="0" fillId="0" borderId="1" xfId="0" applyNumberFormat="1" applyBorder="1" applyProtection="1">
      <protection locked="0"/>
    </xf>
    <xf numFmtId="10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7" fillId="0" borderId="0" xfId="0" applyFont="1" applyProtection="1">
      <protection hidden="1"/>
    </xf>
    <xf numFmtId="10" fontId="8" fillId="0" borderId="1" xfId="0" applyNumberFormat="1" applyFont="1" applyBorder="1" applyAlignment="1" applyProtection="1">
      <alignment horizontal="right"/>
      <protection locked="0"/>
    </xf>
    <xf numFmtId="0" fontId="1" fillId="0" borderId="0" xfId="0" applyFont="1" applyAlignment="1" applyProtection="1">
      <alignment horizontal="right"/>
      <protection hidden="1"/>
    </xf>
    <xf numFmtId="4" fontId="0" fillId="0" borderId="0" xfId="0" applyNumberFormat="1" applyProtection="1">
      <protection hidden="1"/>
    </xf>
    <xf numFmtId="10" fontId="0" fillId="0" borderId="0" xfId="0" applyNumberFormat="1" applyProtection="1">
      <protection hidden="1"/>
    </xf>
    <xf numFmtId="0" fontId="0" fillId="0" borderId="0" xfId="0" applyAlignment="1" applyProtection="1">
      <alignment wrapText="1"/>
      <protection hidden="1"/>
    </xf>
    <xf numFmtId="164" fontId="0" fillId="0" borderId="0" xfId="0" applyNumberFormat="1" applyProtection="1">
      <protection hidden="1"/>
    </xf>
    <xf numFmtId="0" fontId="2" fillId="0" borderId="0" xfId="0" applyFont="1" applyAlignment="1" applyProtection="1">
      <alignment horizontal="left"/>
      <protection hidden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DBE0E6"/>
      <color rgb="FFF9A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19050</xdr:rowOff>
    </xdr:from>
    <xdr:to>
      <xdr:col>5</xdr:col>
      <xdr:colOff>590550</xdr:colOff>
      <xdr:row>3</xdr:row>
      <xdr:rowOff>66675</xdr:rowOff>
    </xdr:to>
    <xdr:sp macro="[0]!RESE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308272B-C82E-9654-6A3A-B45C9F0270D4}"/>
            </a:ext>
          </a:extLst>
        </xdr:cNvPr>
        <xdr:cNvSpPr/>
      </xdr:nvSpPr>
      <xdr:spPr>
        <a:xfrm>
          <a:off x="3667125" y="400050"/>
          <a:ext cx="657225" cy="238125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/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24252-0503-4DD8-A58E-933193416CA5}">
  <sheetPr codeName="Sheet1"/>
  <dimension ref="B1:T24"/>
  <sheetViews>
    <sheetView showGridLines="0" showRowColHeaders="0" tabSelected="1" zoomScaleNormal="100" workbookViewId="0">
      <selection activeCell="C6" sqref="C6"/>
    </sheetView>
  </sheetViews>
  <sheetFormatPr defaultRowHeight="15" x14ac:dyDescent="0.25"/>
  <cols>
    <col min="1" max="1" width="9.140625" style="2"/>
    <col min="2" max="2" width="20" style="2" customWidth="1"/>
    <col min="3" max="3" width="16.5703125" style="2" customWidth="1"/>
    <col min="4" max="4" width="9.140625" style="2"/>
    <col min="5" max="5" width="1.140625" style="2" customWidth="1"/>
    <col min="6" max="6" width="23.42578125" style="2" bestFit="1" customWidth="1"/>
    <col min="7" max="7" width="16.5703125" style="2" customWidth="1"/>
    <col min="8" max="8" width="3.42578125" style="2" customWidth="1"/>
    <col min="9" max="15" width="9.140625" style="2"/>
    <col min="16" max="16" width="15.28515625" style="2" bestFit="1" customWidth="1"/>
    <col min="17" max="17" width="19.140625" style="2" customWidth="1"/>
    <col min="18" max="18" width="15.7109375" style="2" customWidth="1"/>
    <col min="19" max="19" width="10.85546875" style="2" customWidth="1"/>
    <col min="20" max="16384" width="9.140625" style="2"/>
  </cols>
  <sheetData>
    <row r="1" spans="2:20" ht="15" customHeight="1" x14ac:dyDescent="0.25">
      <c r="B1" s="32" t="s">
        <v>3</v>
      </c>
      <c r="C1" s="32"/>
    </row>
    <row r="2" spans="2:20" ht="15" customHeight="1" x14ac:dyDescent="0.3">
      <c r="B2" s="32"/>
      <c r="C2" s="32"/>
      <c r="D2" s="3"/>
      <c r="E2" s="3"/>
      <c r="F2" s="3"/>
      <c r="G2" s="3"/>
      <c r="H2" s="3"/>
    </row>
    <row r="3" spans="2:20" ht="15" customHeight="1" x14ac:dyDescent="0.3">
      <c r="B3" s="1"/>
      <c r="C3" s="1"/>
      <c r="D3" s="3"/>
      <c r="E3" s="3"/>
      <c r="F3" s="3"/>
      <c r="G3" s="3"/>
      <c r="H3" s="3"/>
    </row>
    <row r="4" spans="2:20" ht="18.75" x14ac:dyDescent="0.3">
      <c r="B4" s="4" t="s">
        <v>2</v>
      </c>
    </row>
    <row r="5" spans="2:20" ht="6.75" customHeight="1" x14ac:dyDescent="0.25">
      <c r="B5" s="5"/>
      <c r="E5" s="6"/>
      <c r="F5" s="7"/>
      <c r="G5" s="7"/>
      <c r="H5" s="7"/>
      <c r="I5" s="7"/>
      <c r="J5" s="7"/>
      <c r="K5" s="8"/>
    </row>
    <row r="6" spans="2:20" x14ac:dyDescent="0.25">
      <c r="B6" s="9" t="s">
        <v>0</v>
      </c>
      <c r="C6" s="22"/>
      <c r="E6" s="10"/>
      <c r="F6" s="11" t="s">
        <v>8</v>
      </c>
      <c r="G6" s="12">
        <f>IF(ISBLANK(C6),0,C8/C6)</f>
        <v>0</v>
      </c>
      <c r="H6" s="13"/>
      <c r="I6" s="13"/>
      <c r="J6" s="13"/>
      <c r="K6" s="14"/>
      <c r="P6" s="9"/>
    </row>
    <row r="7" spans="2:20" x14ac:dyDescent="0.25">
      <c r="E7" s="10"/>
      <c r="F7" s="13"/>
      <c r="G7" s="13"/>
      <c r="H7" s="13"/>
      <c r="I7" s="13"/>
      <c r="J7" s="13"/>
      <c r="K7" s="14"/>
      <c r="P7" s="9"/>
    </row>
    <row r="8" spans="2:20" x14ac:dyDescent="0.25">
      <c r="B8" s="9" t="s">
        <v>4</v>
      </c>
      <c r="C8" s="22"/>
      <c r="E8" s="10"/>
      <c r="F8" s="11" t="s">
        <v>17</v>
      </c>
      <c r="G8" s="15">
        <f>C8+IF(C18="Pay the fee upfront",0,(C8*C17))</f>
        <v>0</v>
      </c>
      <c r="H8" s="13"/>
      <c r="I8" s="13"/>
      <c r="J8" s="13"/>
      <c r="K8" s="14"/>
      <c r="P8" s="9"/>
      <c r="R8" s="27"/>
      <c r="S8" s="27"/>
      <c r="T8" s="27"/>
    </row>
    <row r="9" spans="2:20" x14ac:dyDescent="0.25">
      <c r="B9" s="16" t="s">
        <v>1</v>
      </c>
      <c r="E9" s="10"/>
      <c r="F9" s="17" t="s">
        <v>18</v>
      </c>
      <c r="G9" s="13"/>
      <c r="H9" s="13"/>
      <c r="I9" s="13"/>
      <c r="J9" s="13"/>
      <c r="K9" s="14"/>
      <c r="S9" s="28"/>
      <c r="T9" s="28"/>
    </row>
    <row r="10" spans="2:20" x14ac:dyDescent="0.25">
      <c r="E10" s="10"/>
      <c r="F10" s="13"/>
      <c r="G10" s="13"/>
      <c r="H10" s="13"/>
      <c r="I10" s="13"/>
      <c r="J10" s="13"/>
      <c r="K10" s="14"/>
      <c r="S10" s="28"/>
      <c r="T10" s="28"/>
    </row>
    <row r="11" spans="2:20" x14ac:dyDescent="0.25">
      <c r="B11" s="9" t="s">
        <v>5</v>
      </c>
      <c r="C11" s="23"/>
      <c r="E11" s="10"/>
      <c r="F11" s="11" t="s">
        <v>16</v>
      </c>
      <c r="G11" s="15">
        <f>FV(C11, C14, 0, -G8)-G8</f>
        <v>0</v>
      </c>
      <c r="H11" s="13"/>
      <c r="I11" s="13"/>
      <c r="J11" s="13"/>
      <c r="K11" s="14"/>
      <c r="Q11" s="29"/>
      <c r="S11" s="28"/>
      <c r="T11" s="28"/>
    </row>
    <row r="12" spans="2:20" x14ac:dyDescent="0.25">
      <c r="B12" s="16" t="s">
        <v>6</v>
      </c>
      <c r="E12" s="10"/>
      <c r="F12" s="17"/>
      <c r="G12" s="13"/>
      <c r="H12" s="13"/>
      <c r="I12" s="13"/>
      <c r="J12" s="13"/>
      <c r="K12" s="14"/>
      <c r="S12" s="28"/>
      <c r="T12" s="28"/>
    </row>
    <row r="13" spans="2:20" x14ac:dyDescent="0.25">
      <c r="E13" s="10"/>
      <c r="F13" s="13"/>
      <c r="G13" s="13"/>
      <c r="H13" s="13"/>
      <c r="I13" s="13"/>
      <c r="J13" s="13"/>
      <c r="K13" s="14"/>
      <c r="S13" s="28"/>
      <c r="T13" s="28"/>
    </row>
    <row r="14" spans="2:20" x14ac:dyDescent="0.25">
      <c r="B14" s="9" t="s">
        <v>10</v>
      </c>
      <c r="C14" s="24"/>
      <c r="E14" s="10"/>
      <c r="F14" s="11" t="s">
        <v>13</v>
      </c>
      <c r="G14" s="15">
        <f>G8+G11</f>
        <v>0</v>
      </c>
      <c r="H14" s="13"/>
      <c r="I14" s="13"/>
      <c r="J14" s="13"/>
      <c r="K14" s="14"/>
      <c r="Q14" s="29"/>
      <c r="S14" s="28"/>
      <c r="T14" s="28"/>
    </row>
    <row r="15" spans="2:20" x14ac:dyDescent="0.25">
      <c r="B15" s="16" t="s">
        <v>7</v>
      </c>
      <c r="E15" s="10"/>
      <c r="F15" s="17" t="s">
        <v>9</v>
      </c>
      <c r="G15" s="13"/>
      <c r="H15" s="13"/>
      <c r="I15" s="13"/>
      <c r="J15" s="13"/>
      <c r="K15" s="14"/>
      <c r="S15" s="28"/>
      <c r="T15" s="28"/>
    </row>
    <row r="16" spans="2:20" x14ac:dyDescent="0.25">
      <c r="E16" s="10"/>
      <c r="F16" s="13"/>
      <c r="G16" s="13"/>
      <c r="H16" s="13"/>
      <c r="I16" s="13"/>
      <c r="J16" s="13"/>
      <c r="K16" s="14"/>
      <c r="Q16" s="29"/>
      <c r="S16" s="28"/>
      <c r="T16" s="28"/>
    </row>
    <row r="17" spans="2:20" x14ac:dyDescent="0.25">
      <c r="B17" s="9" t="s">
        <v>14</v>
      </c>
      <c r="C17" s="23"/>
      <c r="E17" s="10"/>
      <c r="F17" s="11" t="s">
        <v>11</v>
      </c>
      <c r="G17" s="12">
        <f>IF(ISBLANK(C6),0,ROUND(G14/C6,4))</f>
        <v>0</v>
      </c>
      <c r="H17" s="13"/>
      <c r="I17" s="18" t="str">
        <f>IF(G17&gt;70%,"Gross LTV exceeds 70% limit","")</f>
        <v/>
      </c>
      <c r="J17" s="13"/>
      <c r="K17" s="14"/>
      <c r="S17" s="28"/>
      <c r="T17" s="28"/>
    </row>
    <row r="18" spans="2:20" x14ac:dyDescent="0.25">
      <c r="B18" s="25" t="s">
        <v>15</v>
      </c>
      <c r="C18" s="26"/>
      <c r="E18" s="10"/>
      <c r="F18" s="17" t="s">
        <v>12</v>
      </c>
      <c r="G18" s="13"/>
      <c r="H18" s="13"/>
      <c r="I18" s="13"/>
      <c r="J18" s="13"/>
      <c r="K18" s="14"/>
      <c r="S18" s="28"/>
      <c r="T18" s="28"/>
    </row>
    <row r="19" spans="2:20" x14ac:dyDescent="0.25">
      <c r="E19" s="10"/>
      <c r="F19" s="11" t="s">
        <v>19</v>
      </c>
      <c r="G19" s="12">
        <f>IF(ISBLANK(C6),0,
 _xlfn.LET(
    _xlpm.RedemptionFee, 125,
    _xlpm.LegalFee,      250,
    _xlpm.CompletionFee, IF($C$18="Pay the fee upfront",( $C$8 * $C$17 ),0),
    _xlpm.LoanTerm,      $C$14,
    _xlpm.NetLoan,       $C$8,
    _xlpm.GrossLoan,     $G$14,
    _xlpm.NetAdvance,    _xlpm.NetLoan - _xlpm.LegalFee - _xlpm.CompletionFee,
    _xlpm.TotalExit,     _xlpm.GrossLoan + _xlpm.RedemptionFee,
((_xlpm.TotalExit / _xlpm.NetAdvance) ^ (12 / _xlpm.LoanTerm)) - 1))</f>
        <v>0</v>
      </c>
      <c r="H19" s="13"/>
      <c r="I19" s="13"/>
      <c r="J19" s="13"/>
      <c r="K19" s="14"/>
      <c r="P19" s="30"/>
      <c r="S19" s="28"/>
      <c r="T19" s="28"/>
    </row>
    <row r="20" spans="2:20" ht="6.75" customHeight="1" x14ac:dyDescent="0.25">
      <c r="E20" s="19"/>
      <c r="F20" s="20"/>
      <c r="G20" s="20"/>
      <c r="H20" s="20"/>
      <c r="I20" s="20"/>
      <c r="J20" s="20"/>
      <c r="K20" s="21"/>
      <c r="S20" s="28"/>
      <c r="T20" s="28"/>
    </row>
    <row r="21" spans="2:20" x14ac:dyDescent="0.25">
      <c r="S21" s="28"/>
      <c r="T21" s="28"/>
    </row>
    <row r="22" spans="2:20" x14ac:dyDescent="0.25">
      <c r="S22" s="28"/>
    </row>
    <row r="24" spans="2:20" x14ac:dyDescent="0.25">
      <c r="Q24" s="31"/>
    </row>
  </sheetData>
  <sheetProtection algorithmName="SHA-512" hashValue="u0BtY9NEu1BDNtxXDm1P54N4gL1Rk8IAQ/4SQ14NJPEyAs3yBM104vpQiuVfFgBGPO1wwtoEOXSGkjRtfEWy6Q==" saltValue="l+4pMfsF4jkvjVzuSwfwTg==" spinCount="100000" sheet="1" selectLockedCells="1"/>
  <mergeCells count="1">
    <mergeCell ref="B1:C2"/>
  </mergeCells>
  <conditionalFormatting sqref="G17">
    <cfRule type="cellIs" dxfId="1" priority="1" operator="lessThanOrEqual">
      <formula>70%</formula>
    </cfRule>
    <cfRule type="cellIs" dxfId="0" priority="2" operator="greaterThan">
      <formula>70%</formula>
    </cfRule>
  </conditionalFormatting>
  <dataValidations count="4">
    <dataValidation allowBlank="1" showInputMessage="1" showErrorMessage="1" prompt="Input monthly rate (annual rate/12)" sqref="C11" xr:uid="{B176D4C5-701C-4CE3-AB1B-C67C72418382}"/>
    <dataValidation type="whole" allowBlank="1" showInputMessage="1" showErrorMessage="1" error="Enter a value from 1 to 12" prompt="Input term in months" sqref="C14" xr:uid="{C7EDA9E9-803D-413C-9168-07DDBADC7F8E}">
      <formula1>1</formula1>
      <formula2>12</formula2>
    </dataValidation>
    <dataValidation type="list" allowBlank="1" showInputMessage="1" showErrorMessage="1" sqref="C17" xr:uid="{A7A3B4FF-D1BE-40AB-838B-94D99D7B888D}">
      <formula1>"1%, 2%"</formula1>
    </dataValidation>
    <dataValidation type="list" allowBlank="1" showInputMessage="1" showErrorMessage="1" sqref="C18" xr:uid="{51B6144B-00E0-48E1-A220-A90F1188D701}">
      <formula1>"Add fee to net loan, Pay the fee upfront"</formula1>
    </dataValidation>
  </dataValidations>
  <pageMargins left="0.7" right="0.7" top="0.75" bottom="0.75" header="0.3" footer="0.3"/>
  <headerFooter>
    <oddFooter>&amp;C_x000D_&amp;1#&amp;"Aptos"&amp;10&amp;K000000 HIGHLY CONFIDENTIAL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Ismail Ali</cp:lastModifiedBy>
  <dcterms:created xsi:type="dcterms:W3CDTF">2026-09-07T09:57:45Z</dcterms:created>
  <dcterms:modified xsi:type="dcterms:W3CDTF">2026-09-16T21:00:58Z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a20c619-40ef-448c-a1ff-59e568fb9742_Enabled">
    <vt:lpwstr>true</vt:lpwstr>
  </property>
  <property fmtid="{D5CDD505-2E9C-101B-9397-08002B2CF9AE}" pid="3" name="MSIP_Label_ba20c619-40ef-448c-a1ff-59e568fb9742_SetDate">
    <vt:lpwstr>2026-09-07T10:21:41Z</vt:lpwstr>
  </property>
  <property fmtid="{D5CDD505-2E9C-101B-9397-08002B2CF9AE}" pid="4" name="MSIP_Label_ba20c619-40ef-448c-a1ff-59e568fb9742_Method">
    <vt:lpwstr>Privileged</vt:lpwstr>
  </property>
  <property fmtid="{D5CDD505-2E9C-101B-9397-08002B2CF9AE}" pid="5" name="MSIP_Label_ba20c619-40ef-448c-a1ff-59e568fb9742_Name">
    <vt:lpwstr>Highly Confidential</vt:lpwstr>
  </property>
  <property fmtid="{D5CDD505-2E9C-101B-9397-08002B2CF9AE}" pid="6" name="MSIP_Label_ba20c619-40ef-448c-a1ff-59e568fb9742_SiteId">
    <vt:lpwstr>73fbd2e1-00f5-459c-93eb-4d86cc9f5b22</vt:lpwstr>
  </property>
  <property fmtid="{D5CDD505-2E9C-101B-9397-08002B2CF9AE}" pid="7" name="MSIP_Label_ba20c619-40ef-448c-a1ff-59e568fb9742_ActionId">
    <vt:lpwstr>13c6d179-3d5d-4995-b320-4bcea0ffb600</vt:lpwstr>
  </property>
  <property fmtid="{D5CDD505-2E9C-101B-9397-08002B2CF9AE}" pid="8" name="MSIP_Label_ba20c619-40ef-448c-a1ff-59e568fb9742_ContentBits">
    <vt:lpwstr>2</vt:lpwstr>
  </property>
  <property fmtid="{D5CDD505-2E9C-101B-9397-08002B2CF9AE}" pid="9" name="MSIP_Label_ba20c619-40ef-448c-a1ff-59e568fb9742_Tag">
    <vt:lpwstr>10, 0, 1, 1</vt:lpwstr>
  </property>
</Properties>
</file>